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3.tiff" ContentType="image/tiff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Orçamento" sheetId="1" state="visible" r:id="rId2"/>
    <sheet name="Cronograma" sheetId="2" state="visible" r:id="rId3"/>
  </sheets>
  <definedNames>
    <definedName function="false" hidden="false" localSheetId="0" name="_xlnm.Print_Area" vbProcedure="false">Orçamento!$A$1:$M$45</definedName>
    <definedName function="false" hidden="false" localSheetId="0" name="_xlnm.Print_Area" vbProcedure="false">Orçamento!$A$1:$M$45</definedName>
    <definedName function="false" hidden="false" localSheetId="0" name="_xlnm.Print_Area_0" vbProcedure="false">Orçamento!$A$1:$M$45</definedName>
    <definedName function="false" hidden="false" localSheetId="0" name="_xlnm.Print_Area_0_0" vbProcedure="false">Orçamento!$A$1:$M$45</definedName>
    <definedName function="false" hidden="false" localSheetId="0" name="_xlnm.Print_Area_0_0_0" vbProcedure="false">Orçamento!$A$1:$M$45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<sst xmlns="http://schemas.openxmlformats.org/spreadsheetml/2006/main" count="97" uniqueCount="69">
  <si>
    <t>Prefeitura Municipal de Pelotas/RS</t>
  </si>
  <si>
    <t>BDI</t>
  </si>
  <si>
    <t>FORNECIMENTO DE MATERIAIS E SERVIÇOS DE SINALIZAÇÃO TURÍSTICA</t>
  </si>
  <si>
    <t>DATA BASE ; MARÇO 2017 – COM DESONERAÇÃO</t>
  </si>
  <si>
    <t>ITEM</t>
  </si>
  <si>
    <t>DESCRIÇÃO DO OBJETO</t>
  </si>
  <si>
    <t>UNID.</t>
  </si>
  <si>
    <t>QUANT.</t>
  </si>
  <si>
    <t>CUSTO</t>
  </si>
  <si>
    <t>TOTAL</t>
  </si>
  <si>
    <t>PREÇO COM BDI</t>
  </si>
  <si>
    <t>%</t>
  </si>
  <si>
    <t>M. O.</t>
  </si>
  <si>
    <t>MAT.</t>
  </si>
  <si>
    <t>UNIT.</t>
  </si>
  <si>
    <t>SERVIÇOS INICIAIS</t>
  </si>
  <si>
    <t>Fornecimento e implantação de Placa de obra conforme padrão CAIXA, 2,00m x 1,25m, com 2 suporte de madeira de 3,00m, conforme Memorial Descritivo</t>
  </si>
  <si>
    <t>m²</t>
  </si>
  <si>
    <t>SINALIZAÇÃO VIÁRIA VERTICAL</t>
  </si>
  <si>
    <t>Fornecimento e implantação de Placa 2,50m x 1,20m em alumínio, 2,00mm, refletiva, a ser implantada em Semi-pórtico, conforme Memorial Descritivo</t>
  </si>
  <si>
    <t>unid.</t>
  </si>
  <si>
    <t>Fornecimento e implantação de Placa 2,50m x 1,20m em chapa de aço galvanizado #18, refletiva, a ser implantada em Suporte duplo, conforme Memorial Descritivo</t>
  </si>
  <si>
    <t>Fornecimento e implantação de Placa 2,50m x 1,00m em alumínio, 2,00mm, refletiva, a ser implantada em Semi-pórtico, conforme Memorial Descritivo</t>
  </si>
  <si>
    <t>Fornecimento e implantação de Placa 2,00m x 1,20m em alumínio, 2,00mm, refletiva, a ser implantada em Semi-pórtico, conforme Memorial Descritivo</t>
  </si>
  <si>
    <t>Fornecimento e implantação de Placa 2,00m x 1,00m em alumínio, 2,00mm, refletiva, a ser implantada em Semi-pórtico, conforme Memorial Descritivo</t>
  </si>
  <si>
    <t>Fornecimento e implantação de Placa 2,00m x 1,00m em chapa de aço galvanizado #18, refletiva, a ser implantada em Suporte duplo, conforme Memorial Descritivo</t>
  </si>
  <si>
    <t>Fornecimento e implantação de Placa 2,00m x 0,50m em chapa de aço galvanizado #18, refletiva, a ser implantada em Suporte duplo, conforme Memorial Descritivo</t>
  </si>
  <si>
    <t>Fornecimento e implantação de Placa 1,00m x 1,00m em chapa de aço galvanizado #18, refletiva, a ser implantada em Suporte simples, conforme Memorial Descritivo</t>
  </si>
  <si>
    <t>SINALIZAÇÃO DE PEDESTRE</t>
  </si>
  <si>
    <t>Fornecimento e implantação de Placa interpretativa de mirante 1,25m x 0,70m em chapa de alumínio 3mm, a ser implantada em Suporte de aço galvanizado (Cadeirantes), conforme esoecificado em Memorial Descritivo</t>
  </si>
  <si>
    <t>SUPORTES</t>
  </si>
  <si>
    <t>Fornecimento de Semi-pórtico Tipo I, executado com chapa 1010/1020 com espessura de 4,75 mm medindo na base 181 mm e no topo 123 mm. Em seu topo é previsto um dispositivo para fixação do braço. O braço possui diâmetro na ponta de 76 mm, na base 123 mm e espessura de 4,75 mm com projeção de 5500 mm. a base do braço é dotada de flange para a sua fixação à coluna. Conforme Memorial Descritivo</t>
  </si>
  <si>
    <t>Fornecimento de Suporte de aço galvanizado de 3,50m x 2 ½'' 2,65mm, conforme Memorial Descritivo</t>
  </si>
  <si>
    <t>Escavação manual de valas em terra compacta , prof. de 0m &lt; H &lt;= 1m para colocação de Suportes e Semi-pórticos, conforme Memorial Descritivo</t>
  </si>
  <si>
    <t>m³</t>
  </si>
  <si>
    <t>Lançamento/aplicação manual de concreto em fundações</t>
  </si>
  <si>
    <t>Reconstituição de calçamento, conforme Memorial Descritivo</t>
  </si>
  <si>
    <t>Limpeza de piso cimentado, conforme Memorial Descritivo</t>
  </si>
  <si>
    <t>Utilização de caminhão munck</t>
  </si>
  <si>
    <t>h</t>
  </si>
  <si>
    <t>RETIRADA DAS PLACAS EXISTENTES</t>
  </si>
  <si>
    <t>Retirada de placas existentes no município, conforme Memorial Descritivo</t>
  </si>
  <si>
    <t>TOTAL DO ITEM</t>
  </si>
  <si>
    <t>CRONOGRAMA FÍSICO-FINANCEIRO</t>
  </si>
  <si>
    <t>SINALIZAÇÃO TURÍSTICA</t>
  </si>
  <si>
    <t>DISCRIMINAÇÃO</t>
  </si>
  <si>
    <t>TOTAL ITEM (R$)</t>
  </si>
  <si>
    <t>PERíODO (TRIMESTRAL)</t>
  </si>
  <si>
    <t>MÊS (1)</t>
  </si>
  <si>
    <t>MÊS (2)</t>
  </si>
  <si>
    <t>MÊS (3)</t>
  </si>
  <si>
    <t>R$</t>
  </si>
  <si>
    <t>1.0</t>
  </si>
  <si>
    <t>Confecção de placas em chapas de alumínio 2,00mm e aço galvanizado #18, refletivas, e implantação</t>
  </si>
  <si>
    <t>2.0</t>
  </si>
  <si>
    <t>Confecção de suportes em aço galvanizado de 3,50m x 2'' 2,65mm e de semi-pórticos Tipo I e implantação</t>
  </si>
  <si>
    <t>3.0</t>
  </si>
  <si>
    <t>Escavação manual para colocação de suportes e semi-pórticos</t>
  </si>
  <si>
    <t>4.0</t>
  </si>
  <si>
    <t>Utilização de caminhão munck para instalação dos semi-pórticos</t>
  </si>
  <si>
    <t>5.0</t>
  </si>
  <si>
    <t>6.0</t>
  </si>
  <si>
    <t>Remoção de placas de sinalização turística e suportes existentes</t>
  </si>
  <si>
    <t>7.0</t>
  </si>
  <si>
    <t>Reconstituição do calçamento</t>
  </si>
  <si>
    <t>8.0</t>
  </si>
  <si>
    <t>Limpeza</t>
  </si>
  <si>
    <t>TOTAL DO MÊS (SIMPLES)</t>
  </si>
  <si>
    <t>TOTAL DO MÊS (ACUMULADO)</t>
  </si>
</sst>
</file>

<file path=xl/styles.xml><?xml version="1.0" encoding="utf-8"?>
<styleSheet xmlns="http://schemas.openxmlformats.org/spreadsheetml/2006/main">
  <numFmts count="7">
    <numFmt formatCode="GENERAL" numFmtId="164"/>
    <numFmt formatCode="_-* #,##0.00_-;\-* #,##0.00_-;_-* \-_-;_-@_-" numFmtId="165"/>
    <numFmt formatCode="_-* #,##0.00_-;\-* #,##0.00_-;_-* \-??_-;_-@_-" numFmtId="166"/>
    <numFmt formatCode="@" numFmtId="167"/>
    <numFmt formatCode="#,##0.00" numFmtId="168"/>
    <numFmt formatCode="0%" numFmtId="169"/>
    <numFmt formatCode="0.00%" numFmtId="170"/>
  </numFmts>
  <fonts count="1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name val="Arial Unicode MS"/>
      <family val="2"/>
      <charset val="1"/>
    </font>
    <font>
      <sz val="22"/>
      <color rgb="FF000000"/>
      <name val="Times New Roman"/>
      <family val="1"/>
      <charset val="1"/>
    </font>
    <font>
      <b val="true"/>
      <sz val="26"/>
      <color rgb="FF000000"/>
      <name val="Times New Roman"/>
      <family val="1"/>
      <charset val="1"/>
    </font>
    <font>
      <b val="true"/>
      <sz val="24"/>
      <color rgb="FF000000"/>
      <name val="Times New Roman"/>
      <family val="1"/>
      <charset val="1"/>
    </font>
    <font>
      <b val="true"/>
      <sz val="22"/>
      <color rgb="FF000000"/>
      <name val="Times New Roman"/>
      <family val="1"/>
      <charset val="1"/>
    </font>
    <font>
      <b val="true"/>
      <sz val="20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sz val="20"/>
      <color rgb="FF000000"/>
      <name val="Times New Roman"/>
      <family val="1"/>
      <charset val="1"/>
    </font>
    <font>
      <sz val="2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ED7D31"/>
        <bgColor rgb="FFFF8080"/>
      </patternFill>
    </fill>
  </fills>
  <borders count="45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 style="medium"/>
      <right style="thin"/>
      <top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 style="medium"/>
      <right style="thin"/>
      <top style="thin"/>
      <bottom style="medium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medium"/>
      <right style="medium"/>
      <top style="medium"/>
      <bottom style="thin"/>
      <diagonal/>
    </border>
    <border diagonalDown="false" diagonalUp="false">
      <left style="medium"/>
      <right style="medium"/>
      <top/>
      <bottom style="thin"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 style="thin"/>
      <top style="thin"/>
      <bottom/>
      <diagonal/>
    </border>
    <border diagonalDown="false" diagonalUp="false">
      <left style="thin"/>
      <right style="medium"/>
      <top style="thin"/>
      <bottom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/>
      <top/>
      <bottom/>
      <diagonal/>
    </border>
    <border diagonalDown="false" diagonalUp="false">
      <left style="thin"/>
      <right style="medium"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/>
      <top/>
      <bottom style="thin"/>
      <diagonal/>
    </border>
    <border diagonalDown="false" diagonalUp="false">
      <left style="medium"/>
      <right style="thin"/>
      <top/>
      <bottom style="thin"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/>
      <right style="medium"/>
      <top/>
      <bottom style="thin"/>
      <diagonal/>
    </border>
    <border diagonalDown="false" diagonalUp="false">
      <left style="medium"/>
      <right style="medium"/>
      <top style="thin"/>
      <bottom style="thin"/>
      <diagonal/>
    </border>
    <border diagonalDown="false" diagonalUp="false">
      <left style="medium"/>
      <right/>
      <top style="thin"/>
      <bottom style="thin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/>
      <right style="medium"/>
      <top style="thin"/>
      <bottom style="thin"/>
      <diagonal/>
    </border>
    <border diagonalDown="false" diagonalUp="false">
      <left style="medium"/>
      <right/>
      <top style="thin"/>
      <bottom/>
      <diagonal/>
    </border>
    <border diagonalDown="false" diagonalUp="false">
      <left style="medium"/>
      <right style="medium"/>
      <top style="thin"/>
      <bottom/>
      <diagonal/>
    </border>
    <border diagonalDown="false" diagonalUp="false">
      <left/>
      <right style="medium"/>
      <top style="thin"/>
      <bottom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 style="medium"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 style="medium"/>
      <right style="thin"/>
      <top style="medium"/>
      <bottom style="medium"/>
      <diagonal/>
    </border>
    <border diagonalDown="false" diagonalUp="false">
      <left style="thin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thin"/>
      <right style="medium"/>
      <top style="thin"/>
      <bottom style="medium"/>
      <diagonal/>
    </border>
    <border diagonalDown="false" diagonalUp="false">
      <left style="thin"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thin"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thin"/>
      <right style="medium"/>
      <top/>
      <bottom style="thin"/>
      <diagonal/>
    </border>
    <border diagonalDown="false" diagonalUp="false">
      <left style="medium"/>
      <right/>
      <top style="thin"/>
      <bottom style="medium"/>
      <diagonal/>
    </border>
    <border diagonalDown="false" diagonalUp="false">
      <left/>
      <right style="medium"/>
      <top style="thin"/>
      <bottom style="medium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/>
      <right/>
      <top style="thin"/>
      <bottom style="medium"/>
      <diagonal/>
    </border>
    <border diagonalDown="false" diagonalUp="false">
      <left/>
      <right style="thin"/>
      <top style="thin"/>
      <bottom style="medium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6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9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2" fontId="0" numFmtId="164">
      <alignment horizontal="general" indent="0" shrinkToFit="false" textRotation="0" vertical="bottom" wrapText="false"/>
      <protection hidden="false" locked="true"/>
    </xf>
  </cellStyleXfs>
  <cellXfs count="10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4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2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0" fontId="7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5" fillId="3" fontId="8" numFmtId="164" xfId="2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6" fillId="0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3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3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2" fillId="3" fontId="9" numFmtId="164" xfId="0">
      <alignment horizontal="left" indent="0" shrinkToFit="false" textRotation="0" vertical="center" wrapText="false"/>
      <protection hidden="false" locked="true"/>
    </xf>
    <xf applyAlignment="false" applyBorder="false" applyFont="true" applyProtection="false" borderId="0" fillId="0" fontId="1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0" fontId="11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9" fillId="0" fontId="12" numFmtId="165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3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4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5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0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6" fillId="0" fontId="11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8" fillId="0" fontId="12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7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8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6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19" fillId="0" fontId="11" numFmtId="166" xfId="15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0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1" fillId="0" fontId="11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20" fillId="0" fontId="12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2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23" fillId="0" fontId="11" numFmtId="166" xfId="15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0" fillId="0" fontId="12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3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4" fillId="0" fontId="11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25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5" fillId="0" fontId="12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0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6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0" fontId="11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11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8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9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0" fillId="0" fontId="11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0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5" fillId="0" fontId="11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5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7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8" fillId="0" fontId="11" numFmtId="164" xfId="0">
      <alignment horizontal="justify" indent="0" shrinkToFit="false" textRotation="0" vertical="center" wrapText="true"/>
      <protection hidden="false" locked="true"/>
    </xf>
    <xf applyAlignment="true" applyBorder="true" applyFont="true" applyProtection="false" borderId="27" fillId="0" fontId="11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9" fillId="0" fontId="11" numFmtId="166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0" fillId="0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1" fillId="0" fontId="9" numFmtId="164" xfId="0">
      <alignment horizontal="general" indent="0" shrinkToFit="false" textRotation="0" vertical="center" wrapText="true"/>
      <protection hidden="false" locked="true"/>
    </xf>
    <xf applyAlignment="true" applyBorder="true" applyFont="true" applyProtection="false" borderId="12" fillId="0" fontId="11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2" fillId="0" fontId="9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2" fillId="0" fontId="9" numFmtId="166" xfId="0">
      <alignment horizontal="general" indent="0" shrinkToFit="false" textRotation="0" vertical="center" wrapText="false"/>
      <protection hidden="false" locked="true"/>
    </xf>
    <xf applyAlignment="false" applyBorder="true" applyFont="true" applyProtection="false" borderId="32" fillId="0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1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2" fillId="3" fontId="1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2" fillId="3" fontId="15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12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2" fillId="0" fontId="1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7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3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0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4" fillId="0" fontId="1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1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16" numFmtId="167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7" fillId="0" fontId="16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35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6" fillId="0" fontId="16" numFmtId="170" xfId="19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1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3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23" fillId="0" fontId="16" numFmtId="168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0" fillId="0" fontId="1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0" fillId="0" fontId="16" numFmtId="167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20" fillId="0" fontId="16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2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7" fillId="0" fontId="16" numFmtId="170" xfId="19">
      <alignment horizontal="center" indent="0" shrinkToFit="false" textRotation="0" vertical="center" wrapText="false"/>
      <protection hidden="false" locked="true"/>
    </xf>
    <xf applyAlignment="true" applyBorder="true" applyFont="true" applyProtection="true" borderId="22" fillId="0" fontId="16" numFmtId="168" xfId="15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37" fillId="0" fontId="16" numFmtId="170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3" fillId="0" fontId="16" numFmtId="170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7" fillId="0" fontId="1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7" fillId="0" fontId="16" numFmtId="167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27" fillId="0" fontId="16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7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8" fillId="0" fontId="16" numFmtId="170" xfId="19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9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0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40" fillId="0" fontId="16" numFmtId="168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2" fillId="0" fontId="16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1" fillId="0" fontId="1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true" borderId="36" fillId="0" fontId="16" numFmtId="170" xfId="15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2" fillId="0" fontId="14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8" fillId="0" fontId="14" numFmtId="170" xfId="19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3" fillId="0" fontId="14" numFmtId="164" xfId="0">
      <alignment horizontal="left" indent="0" shrinkToFit="false" textRotation="0" vertical="center" wrapText="false"/>
      <protection hidden="false" locked="true"/>
    </xf>
    <xf applyAlignment="true" applyBorder="true" applyFont="true" applyProtection="false" borderId="5" fillId="0" fontId="16" numFmtId="168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3" fillId="0" fontId="16" numFmtId="169" xfId="19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33" fillId="0" fontId="16" numFmtId="169" xfId="19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4" fillId="0" fontId="14" numFmtId="168" xfId="0">
      <alignment horizontal="general" indent="0" shrinkToFit="false" textRotation="0" vertical="center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Excel Built-in Excel Built-in Excel Built-in 20% - Accent4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tiff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</xdr:col>
      <xdr:colOff>4976280</xdr:colOff>
      <xdr:row>0</xdr:row>
      <xdr:rowOff>414000</xdr:rowOff>
    </xdr:from>
    <xdr:to>
      <xdr:col>10</xdr:col>
      <xdr:colOff>577800</xdr:colOff>
      <xdr:row>3</xdr:row>
      <xdr:rowOff>111960</xdr:rowOff>
    </xdr:to>
    <xdr:pic>
      <xdr:nvPicPr>
        <xdr:cNvPr descr="" id="0" name="Imagem 1"/>
        <xdr:cNvPicPr/>
      </xdr:nvPicPr>
      <xdr:blipFill>
        <a:blip r:embed="rId1"/>
        <a:stretch>
          <a:fillRect/>
        </a:stretch>
      </xdr:blipFill>
      <xdr:spPr>
        <a:xfrm>
          <a:off x="5752080" y="414000"/>
          <a:ext cx="12182760" cy="1459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Y6553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50" zoomScaleNormal="50" zoomScalePageLayoutView="100">
      <selection activeCell="O9" activeCellId="0" pane="topLeft" sqref="O9"/>
    </sheetView>
  </sheetViews>
  <sheetFormatPr defaultRowHeight="20.25"/>
  <cols>
    <col collapsed="false" hidden="false" max="1" min="1" style="0" width="10.9948979591837"/>
    <col collapsed="false" hidden="false" max="2" min="2" style="0" width="86.1428571428571"/>
    <col collapsed="false" hidden="false" max="3" min="3" style="0" width="12.2857142857143"/>
    <col collapsed="false" hidden="false" max="4" min="4" style="0" width="15.2908163265306"/>
    <col collapsed="false" hidden="false" max="5" min="5" style="0" width="18"/>
    <col collapsed="false" hidden="false" max="6" min="6" style="0" width="19.5714285714286"/>
    <col collapsed="false" hidden="false" max="7" min="7" style="0" width="18.7091836734694"/>
    <col collapsed="false" hidden="false" max="8" min="8" style="0" width="25.5663265306122"/>
    <col collapsed="false" hidden="false" max="9" min="9" style="0" width="21.4285714285714"/>
    <col collapsed="false" hidden="false" max="10" min="10" style="0" width="18"/>
    <col collapsed="false" hidden="false" max="11" min="11" style="0" width="19"/>
    <col collapsed="false" hidden="false" max="12" min="12" style="0" width="23.1479591836735"/>
    <col collapsed="false" hidden="false" max="13" min="13" style="0" width="15.2908163265306"/>
    <col collapsed="false" hidden="false" max="14" min="14" style="0" width="9.14285714285714"/>
    <col collapsed="false" hidden="false" max="15" min="15" style="0" width="16.7142857142857"/>
    <col collapsed="false" hidden="false" max="18" min="16" style="0" width="9.28571428571429"/>
    <col collapsed="false" hidden="false" max="1025" min="19" style="0" width="9.14285714285714"/>
  </cols>
  <sheetData>
    <row collapsed="false" customFormat="false" customHeight="true" hidden="false" ht="46.25" outlineLevel="0" r="1"/>
    <row collapsed="false" customFormat="false" customHeight="true" hidden="false" ht="46.25" outlineLevel="0" r="2"/>
    <row collapsed="false" customFormat="false" customHeight="true" hidden="false" ht="46.25" outlineLevel="0" r="3"/>
    <row collapsed="false" customFormat="false" customHeight="true" hidden="false" ht="46.25" outlineLevel="0" r="4"/>
    <row collapsed="false" customFormat="false" customHeight="true" hidden="false" ht="15.75" outlineLevel="0"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collapsed="false" customFormat="false" customHeight="true" hidden="false" ht="15.75" outlineLevel="0"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collapsed="false" customFormat="false" customHeight="true" hidden="false" ht="17.25" outlineLevel="0"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collapsed="false" customFormat="false" customHeight="true" hidden="false" ht="4.5" outlineLevel="0" r="8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collapsed="false" customFormat="false" customHeight="false" hidden="false" ht="32.05" outlineLevel="0" r="9">
      <c r="A9" s="3" t="s">
        <v>0</v>
      </c>
      <c r="B9" s="3"/>
      <c r="C9" s="3"/>
      <c r="D9" s="3"/>
      <c r="E9" s="3"/>
      <c r="F9" s="3"/>
      <c r="G9" s="3"/>
      <c r="H9" s="3"/>
      <c r="I9" s="4" t="s">
        <v>1</v>
      </c>
      <c r="K9" s="4"/>
      <c r="L9" s="4"/>
      <c r="M9" s="4"/>
    </row>
    <row collapsed="false" customFormat="false" customHeight="false" hidden="false" ht="27.25" outlineLevel="0" r="10">
      <c r="A10" s="5" t="s">
        <v>2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collapsed="false" customFormat="false" customHeight="true" hidden="false" ht="69" outlineLevel="0" r="11">
      <c r="A11" s="6" t="s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collapsed="false" customFormat="false" customHeight="false" hidden="false" ht="24.85" outlineLevel="0" r="12">
      <c r="A12" s="7" t="s">
        <v>4</v>
      </c>
      <c r="B12" s="7" t="s">
        <v>5</v>
      </c>
      <c r="C12" s="7" t="s">
        <v>6</v>
      </c>
      <c r="D12" s="7" t="s">
        <v>7</v>
      </c>
      <c r="E12" s="8" t="s">
        <v>8</v>
      </c>
      <c r="F12" s="8"/>
      <c r="G12" s="8"/>
      <c r="H12" s="7" t="s">
        <v>9</v>
      </c>
      <c r="I12" s="9" t="s">
        <v>10</v>
      </c>
      <c r="J12" s="9"/>
      <c r="K12" s="9"/>
      <c r="L12" s="10" t="s">
        <v>9</v>
      </c>
      <c r="M12" s="10" t="s">
        <v>11</v>
      </c>
    </row>
    <row collapsed="false" customFormat="false" customHeight="false" hidden="false" ht="26.25" outlineLevel="0" r="13">
      <c r="A13" s="7"/>
      <c r="B13" s="7"/>
      <c r="C13" s="7"/>
      <c r="D13" s="7"/>
      <c r="E13" s="11" t="s">
        <v>12</v>
      </c>
      <c r="F13" s="12" t="s">
        <v>13</v>
      </c>
      <c r="G13" s="13" t="s">
        <v>14</v>
      </c>
      <c r="H13" s="7"/>
      <c r="I13" s="11" t="s">
        <v>12</v>
      </c>
      <c r="J13" s="12" t="s">
        <v>13</v>
      </c>
      <c r="K13" s="13" t="s">
        <v>14</v>
      </c>
      <c r="L13" s="10"/>
      <c r="M13" s="10"/>
      <c r="O13" s="14"/>
      <c r="P13" s="14"/>
      <c r="Q13" s="14"/>
      <c r="R13" s="14"/>
      <c r="S13" s="14"/>
      <c r="T13" s="14"/>
    </row>
    <row collapsed="false" customFormat="true" customHeight="true" hidden="false" ht="31.5" outlineLevel="0" r="14" s="14">
      <c r="A14" s="15" t="s">
        <v>15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U14" s="16"/>
      <c r="V14" s="16"/>
      <c r="W14" s="16"/>
      <c r="X14" s="16"/>
      <c r="Y14" s="16"/>
    </row>
    <row collapsed="false" customFormat="false" customHeight="true" hidden="false" ht="86.25" outlineLevel="0" r="15">
      <c r="A15" s="17" t="n">
        <v>1</v>
      </c>
      <c r="B15" s="18" t="s">
        <v>16</v>
      </c>
      <c r="C15" s="17" t="s">
        <v>17</v>
      </c>
      <c r="D15" s="19" t="n">
        <v>2.5</v>
      </c>
      <c r="E15" s="20" t="n">
        <f aca="false">G15*0.35</f>
        <v>0</v>
      </c>
      <c r="F15" s="21" t="n">
        <f aca="false">G15*0.65</f>
        <v>0</v>
      </c>
      <c r="H15" s="22" t="n">
        <f aca="false">ROUND(G15*D15,2)</f>
        <v>0</v>
      </c>
      <c r="I15" s="20" t="n">
        <f aca="false">(E15*$J$9)+E15</f>
        <v>0</v>
      </c>
      <c r="J15" s="21" t="n">
        <f aca="false">(F15*$J$9)+F15</f>
        <v>0</v>
      </c>
      <c r="K15" s="23" t="n">
        <f aca="false">ROUND(G15*$J$9,2)+G15</f>
        <v>0</v>
      </c>
      <c r="L15" s="22" t="n">
        <f aca="false">ROUND(K15*D15,2)</f>
        <v>0</v>
      </c>
      <c r="M15" s="24" t="n">
        <v>0</v>
      </c>
      <c r="O15" s="25"/>
      <c r="P15" s="14"/>
      <c r="Q15" s="14"/>
      <c r="R15" s="14"/>
      <c r="S15" s="14"/>
      <c r="T15" s="14"/>
    </row>
    <row collapsed="false" customFormat="false" customHeight="false" hidden="false" ht="24.85" outlineLevel="0" r="16">
      <c r="A16" s="15" t="s">
        <v>18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O16" s="25"/>
      <c r="P16" s="14"/>
      <c r="Q16" s="14"/>
      <c r="R16" s="14"/>
      <c r="S16" s="14"/>
      <c r="T16" s="14"/>
    </row>
    <row collapsed="false" customFormat="false" customHeight="true" hidden="false" ht="90" outlineLevel="0" r="17">
      <c r="A17" s="26" t="n">
        <v>2</v>
      </c>
      <c r="B17" s="27" t="s">
        <v>19</v>
      </c>
      <c r="C17" s="26" t="s">
        <v>20</v>
      </c>
      <c r="D17" s="28" t="n">
        <v>34</v>
      </c>
      <c r="E17" s="29" t="n">
        <f aca="false">0.35*G17</f>
        <v>0</v>
      </c>
      <c r="F17" s="30" t="n">
        <f aca="false">0.65*G17</f>
        <v>0</v>
      </c>
      <c r="H17" s="22" t="n">
        <f aca="false">ROUND(G17*D17,2)</f>
        <v>0</v>
      </c>
      <c r="I17" s="29" t="n">
        <f aca="false">(E17*$J$9)+E17</f>
        <v>0</v>
      </c>
      <c r="J17" s="30" t="n">
        <f aca="false">(F17*$J$9)+F17</f>
        <v>0</v>
      </c>
      <c r="K17" s="31" t="n">
        <f aca="false">ROUND(G17*$J$9,2)+G17</f>
        <v>0</v>
      </c>
      <c r="L17" s="31" t="n">
        <f aca="false">ROUND(K17*D17,2)</f>
        <v>0</v>
      </c>
      <c r="M17" s="32" t="n">
        <v>0</v>
      </c>
      <c r="O17" s="25"/>
      <c r="P17" s="14"/>
      <c r="Q17" s="14"/>
      <c r="R17" s="14"/>
      <c r="S17" s="14"/>
      <c r="T17" s="14"/>
    </row>
    <row collapsed="false" customFormat="false" customHeight="false" hidden="false" ht="68.65" outlineLevel="0" r="18">
      <c r="A18" s="33" t="n">
        <v>3</v>
      </c>
      <c r="B18" s="34" t="s">
        <v>21</v>
      </c>
      <c r="C18" s="33" t="s">
        <v>20</v>
      </c>
      <c r="D18" s="35" t="n">
        <v>1</v>
      </c>
      <c r="E18" s="36" t="n">
        <f aca="false">G18*0.35</f>
        <v>0</v>
      </c>
      <c r="F18" s="31" t="n">
        <f aca="false">G18*0.65</f>
        <v>0</v>
      </c>
      <c r="H18" s="22" t="n">
        <f aca="false">ROUND(G18*D18,2)</f>
        <v>0</v>
      </c>
      <c r="I18" s="36" t="n">
        <f aca="false">(E18*$J$9)+E18</f>
        <v>0</v>
      </c>
      <c r="J18" s="31" t="n">
        <f aca="false">(F18*$J$9)+F18</f>
        <v>0</v>
      </c>
      <c r="K18" s="31" t="n">
        <f aca="false">ROUND(G18*$J$9,2)+G18</f>
        <v>0</v>
      </c>
      <c r="L18" s="31" t="n">
        <f aca="false">ROUND(K18*D18,2)</f>
        <v>0</v>
      </c>
      <c r="M18" s="37" t="n">
        <v>0</v>
      </c>
      <c r="O18" s="25"/>
      <c r="P18" s="14"/>
      <c r="Q18" s="14"/>
      <c r="R18" s="14"/>
      <c r="S18" s="14"/>
      <c r="T18" s="14"/>
    </row>
    <row collapsed="false" customFormat="false" customHeight="true" hidden="false" ht="86.25" outlineLevel="0" r="19">
      <c r="A19" s="33" t="n">
        <v>4</v>
      </c>
      <c r="B19" s="34" t="s">
        <v>22</v>
      </c>
      <c r="C19" s="33" t="s">
        <v>20</v>
      </c>
      <c r="D19" s="35" t="n">
        <v>18</v>
      </c>
      <c r="E19" s="36" t="n">
        <f aca="false">0.35*G19</f>
        <v>0</v>
      </c>
      <c r="F19" s="31" t="n">
        <f aca="false">0.65*G19</f>
        <v>0</v>
      </c>
      <c r="H19" s="22" t="n">
        <f aca="false">ROUND(G19*D19,2)</f>
        <v>0</v>
      </c>
      <c r="I19" s="36" t="n">
        <f aca="false">(E19*$J$9)+E19</f>
        <v>0</v>
      </c>
      <c r="J19" s="31" t="n">
        <f aca="false">(F19*$J$9)+F19</f>
        <v>0</v>
      </c>
      <c r="K19" s="31" t="n">
        <f aca="false">ROUND(G19*$J$9,2)+G19</f>
        <v>0</v>
      </c>
      <c r="L19" s="31" t="n">
        <f aca="false">ROUND(K19*D19,2)</f>
        <v>0</v>
      </c>
      <c r="M19" s="37" t="n">
        <v>0</v>
      </c>
      <c r="O19" s="25"/>
      <c r="P19" s="14"/>
      <c r="Q19" s="14"/>
      <c r="R19" s="14"/>
      <c r="S19" s="14"/>
      <c r="T19" s="14"/>
    </row>
    <row collapsed="false" customFormat="false" customHeight="false" hidden="false" ht="68.65" outlineLevel="0" r="20">
      <c r="A20" s="33" t="n">
        <v>5</v>
      </c>
      <c r="B20" s="27" t="s">
        <v>23</v>
      </c>
      <c r="C20" s="33" t="s">
        <v>20</v>
      </c>
      <c r="D20" s="38" t="n">
        <v>5</v>
      </c>
      <c r="E20" s="36" t="n">
        <f aca="false">G20*0.35</f>
        <v>0</v>
      </c>
      <c r="F20" s="31" t="n">
        <f aca="false">G20*0.65</f>
        <v>0</v>
      </c>
      <c r="H20" s="22" t="n">
        <f aca="false">ROUND(G20*D20,2)</f>
        <v>0</v>
      </c>
      <c r="I20" s="36" t="n">
        <f aca="false">(E20*$J$9)+E20</f>
        <v>0</v>
      </c>
      <c r="J20" s="31" t="n">
        <f aca="false">(F20*$J$9)+F20</f>
        <v>0</v>
      </c>
      <c r="K20" s="31" t="n">
        <f aca="false">ROUND(G20*$J$9,2)+G20</f>
        <v>0</v>
      </c>
      <c r="L20" s="31" t="n">
        <f aca="false">ROUND(K20*D20,2)</f>
        <v>0</v>
      </c>
      <c r="M20" s="37" t="n">
        <v>0</v>
      </c>
      <c r="O20" s="25"/>
      <c r="P20" s="14"/>
      <c r="Q20" s="14"/>
      <c r="R20" s="14"/>
      <c r="S20" s="14"/>
      <c r="T20" s="14"/>
    </row>
    <row collapsed="false" customFormat="false" customHeight="true" hidden="false" ht="86.25" outlineLevel="0" r="21">
      <c r="A21" s="33" t="n">
        <v>6</v>
      </c>
      <c r="B21" s="34" t="s">
        <v>24</v>
      </c>
      <c r="C21" s="33" t="s">
        <v>20</v>
      </c>
      <c r="D21" s="35" t="n">
        <v>11</v>
      </c>
      <c r="E21" s="36" t="n">
        <f aca="false">0.35*G21</f>
        <v>0</v>
      </c>
      <c r="F21" s="31" t="n">
        <f aca="false">0.65*G21</f>
        <v>0</v>
      </c>
      <c r="H21" s="22" t="n">
        <f aca="false">ROUND(G21*D21,2)</f>
        <v>0</v>
      </c>
      <c r="I21" s="36" t="n">
        <f aca="false">(E21*$J$9)+E21</f>
        <v>0</v>
      </c>
      <c r="J21" s="31" t="n">
        <f aca="false">(F21*$J$9)+F21</f>
        <v>0</v>
      </c>
      <c r="K21" s="31" t="n">
        <f aca="false">ROUND(G21*$J$9,2)+G21</f>
        <v>0</v>
      </c>
      <c r="L21" s="31" t="n">
        <f aca="false">ROUND(K21*D21,2)</f>
        <v>0</v>
      </c>
      <c r="M21" s="37" t="n">
        <v>0</v>
      </c>
      <c r="O21" s="25"/>
      <c r="P21" s="14"/>
      <c r="Q21" s="14"/>
      <c r="R21" s="14"/>
      <c r="S21" s="14"/>
      <c r="T21" s="14"/>
    </row>
    <row collapsed="false" customFormat="false" customHeight="false" hidden="false" ht="68.65" outlineLevel="0" r="22">
      <c r="A22" s="33" t="n">
        <v>7</v>
      </c>
      <c r="B22" s="34" t="s">
        <v>25</v>
      </c>
      <c r="C22" s="33" t="s">
        <v>20</v>
      </c>
      <c r="D22" s="35" t="n">
        <v>2</v>
      </c>
      <c r="E22" s="36" t="n">
        <f aca="false">G22*0.35</f>
        <v>0</v>
      </c>
      <c r="F22" s="31" t="n">
        <f aca="false">G22*0.65</f>
        <v>0</v>
      </c>
      <c r="H22" s="22" t="n">
        <f aca="false">ROUND(G22*D22,2)</f>
        <v>0</v>
      </c>
      <c r="I22" s="36" t="n">
        <f aca="false">(E22*$J$9)+E22</f>
        <v>0</v>
      </c>
      <c r="J22" s="31" t="n">
        <f aca="false">(F22*$J$9)+F22</f>
        <v>0</v>
      </c>
      <c r="K22" s="31" t="n">
        <f aca="false">ROUND(G22*$J$9,2)+G22</f>
        <v>0</v>
      </c>
      <c r="L22" s="31" t="n">
        <f aca="false">ROUND(K22*D22,2)</f>
        <v>0</v>
      </c>
      <c r="M22" s="37" t="n">
        <v>0</v>
      </c>
      <c r="O22" s="25"/>
      <c r="P22" s="14"/>
      <c r="Q22" s="14"/>
      <c r="R22" s="14"/>
      <c r="S22" s="14"/>
      <c r="T22" s="14"/>
    </row>
    <row collapsed="false" customFormat="false" customHeight="false" hidden="false" ht="68.65" outlineLevel="0" r="23">
      <c r="A23" s="33" t="n">
        <v>8</v>
      </c>
      <c r="B23" s="34" t="s">
        <v>26</v>
      </c>
      <c r="C23" s="33" t="s">
        <v>20</v>
      </c>
      <c r="D23" s="35" t="n">
        <v>2</v>
      </c>
      <c r="E23" s="36" t="n">
        <f aca="false">G23*0.35</f>
        <v>0</v>
      </c>
      <c r="F23" s="31" t="n">
        <f aca="false">G23*0.65</f>
        <v>0</v>
      </c>
      <c r="H23" s="22" t="n">
        <f aca="false">ROUND(G23*D23,2)</f>
        <v>0</v>
      </c>
      <c r="I23" s="36" t="n">
        <f aca="false">(E23*$J$9)+E23</f>
        <v>0</v>
      </c>
      <c r="J23" s="31" t="n">
        <f aca="false">(F23*$J$9)+F23</f>
        <v>0</v>
      </c>
      <c r="K23" s="31" t="n">
        <f aca="false">ROUND(G23*$J$9,2)+G23</f>
        <v>0</v>
      </c>
      <c r="L23" s="31" t="n">
        <f aca="false">ROUND(K23*D23,2)</f>
        <v>0</v>
      </c>
      <c r="M23" s="39" t="n">
        <v>0</v>
      </c>
      <c r="O23" s="25"/>
      <c r="P23" s="14"/>
      <c r="Q23" s="14"/>
      <c r="R23" s="14"/>
      <c r="S23" s="14"/>
      <c r="T23" s="14"/>
    </row>
    <row collapsed="false" customFormat="false" customHeight="true" hidden="false" ht="98.25" outlineLevel="0" r="24">
      <c r="A24" s="33" t="n">
        <v>9</v>
      </c>
      <c r="B24" s="40" t="s">
        <v>27</v>
      </c>
      <c r="C24" s="41" t="s">
        <v>20</v>
      </c>
      <c r="D24" s="42" t="n">
        <v>3</v>
      </c>
      <c r="E24" s="43" t="n">
        <f aca="false">G24*0.35</f>
        <v>0</v>
      </c>
      <c r="F24" s="44" t="n">
        <f aca="false">G24*0.65</f>
        <v>0</v>
      </c>
      <c r="H24" s="22" t="n">
        <f aca="false">ROUND(G24*D24,2)</f>
        <v>0</v>
      </c>
      <c r="I24" s="43" t="n">
        <f aca="false">(E24*$J$9)+E24</f>
        <v>0</v>
      </c>
      <c r="J24" s="44" t="n">
        <f aca="false">(F24*$J$9)+F24</f>
        <v>0</v>
      </c>
      <c r="K24" s="31" t="n">
        <f aca="false">ROUND(G24*$J$9,2)+G24</f>
        <v>0</v>
      </c>
      <c r="L24" s="31" t="n">
        <f aca="false">ROUND(K24*D24,2)</f>
        <v>0</v>
      </c>
      <c r="M24" s="45" t="n">
        <v>0</v>
      </c>
      <c r="O24" s="25"/>
      <c r="P24" s="14"/>
      <c r="Q24" s="14"/>
      <c r="R24" s="14"/>
      <c r="S24" s="14"/>
      <c r="T24" s="14"/>
    </row>
    <row collapsed="false" customFormat="false" customHeight="false" hidden="false" ht="26.25" outlineLevel="0" r="25">
      <c r="A25" s="15" t="s">
        <v>28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O25" s="25"/>
      <c r="P25" s="14"/>
      <c r="Q25" s="14"/>
      <c r="R25" s="14"/>
      <c r="S25" s="14"/>
      <c r="T25" s="14"/>
    </row>
    <row collapsed="false" customFormat="false" customHeight="false" hidden="false" ht="92.5" outlineLevel="0" r="26">
      <c r="A26" s="17" t="n">
        <v>10</v>
      </c>
      <c r="B26" s="18" t="s">
        <v>29</v>
      </c>
      <c r="C26" s="17" t="s">
        <v>20</v>
      </c>
      <c r="D26" s="46" t="n">
        <v>12</v>
      </c>
      <c r="E26" s="20" t="n">
        <f aca="false">G26*0.35</f>
        <v>0</v>
      </c>
      <c r="F26" s="21" t="n">
        <f aca="false">G26*0.65</f>
        <v>0</v>
      </c>
      <c r="H26" s="22" t="n">
        <f aca="false">G26*D26</f>
        <v>0</v>
      </c>
      <c r="I26" s="20" t="n">
        <f aca="false">(E26*$J$9)+E26</f>
        <v>0</v>
      </c>
      <c r="J26" s="21" t="n">
        <f aca="false">(F26*$J$9)+F26</f>
        <v>0</v>
      </c>
      <c r="K26" s="23" t="n">
        <f aca="false">ROUND(G26*$J$9,2)+G26</f>
        <v>0</v>
      </c>
      <c r="L26" s="22" t="n">
        <f aca="false">ROUND(K26*D26,2)</f>
        <v>0</v>
      </c>
      <c r="M26" s="24" t="n">
        <v>0</v>
      </c>
      <c r="O26" s="25"/>
      <c r="P26" s="14"/>
      <c r="Q26" s="14"/>
      <c r="R26" s="14"/>
      <c r="S26" s="14"/>
      <c r="T26" s="14"/>
    </row>
    <row collapsed="false" customFormat="false" customHeight="false" hidden="false" ht="26.25" outlineLevel="0" r="27">
      <c r="A27" s="15" t="s">
        <v>30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O27" s="47"/>
      <c r="P27" s="14"/>
      <c r="Q27" s="14"/>
      <c r="R27" s="14"/>
      <c r="S27" s="14"/>
      <c r="T27" s="14"/>
    </row>
    <row collapsed="false" customFormat="false" customHeight="true" hidden="false" ht="219.75" outlineLevel="0" r="28">
      <c r="A28" s="26" t="n">
        <v>11</v>
      </c>
      <c r="B28" s="27" t="s">
        <v>31</v>
      </c>
      <c r="C28" s="26" t="s">
        <v>20</v>
      </c>
      <c r="D28" s="48" t="n">
        <v>66</v>
      </c>
      <c r="E28" s="29" t="n">
        <f aca="false">G28*0.35</f>
        <v>0</v>
      </c>
      <c r="F28" s="30" t="n">
        <f aca="false">G28*0.65</f>
        <v>0</v>
      </c>
      <c r="H28" s="49" t="n">
        <f aca="false">G28*D28</f>
        <v>0</v>
      </c>
      <c r="I28" s="29" t="n">
        <f aca="false">(E28*$J$9)+E28</f>
        <v>0</v>
      </c>
      <c r="J28" s="30" t="n">
        <f aca="false">(F28*$J$9)+F28</f>
        <v>0</v>
      </c>
      <c r="K28" s="31" t="n">
        <f aca="false">ROUND(G28*$J$9,2)+G28</f>
        <v>0</v>
      </c>
      <c r="L28" s="31" t="n">
        <f aca="false">ROUND(K28*D28,2)</f>
        <v>0</v>
      </c>
      <c r="M28" s="50" t="n">
        <v>0</v>
      </c>
      <c r="O28" s="25"/>
      <c r="P28" s="14"/>
      <c r="Q28" s="14"/>
      <c r="R28" s="14"/>
      <c r="S28" s="14"/>
      <c r="T28" s="14"/>
    </row>
    <row collapsed="false" customFormat="false" customHeight="true" hidden="false" ht="65.25" outlineLevel="0" r="29">
      <c r="A29" s="26" t="n">
        <v>12</v>
      </c>
      <c r="B29" s="34" t="s">
        <v>32</v>
      </c>
      <c r="C29" s="33" t="s">
        <v>20</v>
      </c>
      <c r="D29" s="51" t="n">
        <v>17</v>
      </c>
      <c r="E29" s="36" t="n">
        <f aca="false">G29*0.35</f>
        <v>0</v>
      </c>
      <c r="F29" s="31" t="n">
        <f aca="false">G29*0.65</f>
        <v>0</v>
      </c>
      <c r="H29" s="52" t="n">
        <f aca="false">G29*D29</f>
        <v>0</v>
      </c>
      <c r="I29" s="36" t="n">
        <f aca="false">(E29*$J$9)+E29</f>
        <v>0</v>
      </c>
      <c r="J29" s="31" t="n">
        <f aca="false">(F29*$J$9)+F29</f>
        <v>0</v>
      </c>
      <c r="K29" s="31" t="n">
        <f aca="false">ROUND(G29*$J$9,2)+G29</f>
        <v>0</v>
      </c>
      <c r="L29" s="31" t="n">
        <f aca="false">ROUND(K29*D29,2)</f>
        <v>0</v>
      </c>
      <c r="M29" s="39" t="n">
        <v>0</v>
      </c>
      <c r="O29" s="25"/>
      <c r="P29" s="14"/>
      <c r="Q29" s="14"/>
      <c r="R29" s="14"/>
      <c r="S29" s="14"/>
      <c r="T29" s="14"/>
    </row>
    <row collapsed="false" customFormat="false" customHeight="true" hidden="false" ht="92.25" outlineLevel="0" r="30">
      <c r="A30" s="26" t="n">
        <v>13</v>
      </c>
      <c r="B30" s="40" t="s">
        <v>33</v>
      </c>
      <c r="C30" s="41" t="s">
        <v>34</v>
      </c>
      <c r="D30" s="53" t="n">
        <v>53.75</v>
      </c>
      <c r="E30" s="36" t="n">
        <f aca="false">G30*0.35</f>
        <v>0</v>
      </c>
      <c r="F30" s="31" t="n">
        <f aca="false">G30*0.65</f>
        <v>0</v>
      </c>
      <c r="H30" s="52" t="n">
        <f aca="false">G30*D30</f>
        <v>0</v>
      </c>
      <c r="I30" s="36" t="n">
        <f aca="false">(E30*$J$9)+E30</f>
        <v>0</v>
      </c>
      <c r="J30" s="31" t="n">
        <f aca="false">(F30*$J$9)+F30</f>
        <v>0</v>
      </c>
      <c r="K30" s="31" t="n">
        <f aca="false">ROUND(G30*$J$9,2)+G30</f>
        <v>0</v>
      </c>
      <c r="L30" s="31" t="n">
        <f aca="false">ROUND(K30*D30,2)</f>
        <v>0</v>
      </c>
      <c r="M30" s="39" t="n">
        <v>0</v>
      </c>
      <c r="O30" s="25"/>
      <c r="P30" s="14"/>
      <c r="Q30" s="14"/>
      <c r="R30" s="14"/>
      <c r="S30" s="14"/>
      <c r="T30" s="14"/>
    </row>
    <row collapsed="false" customFormat="false" customHeight="true" hidden="false" ht="57.75" outlineLevel="0" r="31">
      <c r="A31" s="26" t="n">
        <v>14</v>
      </c>
      <c r="B31" s="40" t="s">
        <v>35</v>
      </c>
      <c r="C31" s="41" t="s">
        <v>34</v>
      </c>
      <c r="D31" s="53" t="n">
        <v>53.75</v>
      </c>
      <c r="E31" s="36" t="n">
        <f aca="false">G31*0.35</f>
        <v>0</v>
      </c>
      <c r="F31" s="31" t="n">
        <f aca="false">G31*0.65</f>
        <v>0</v>
      </c>
      <c r="H31" s="52" t="n">
        <f aca="false">G31*D31</f>
        <v>0</v>
      </c>
      <c r="I31" s="36" t="n">
        <f aca="false">(E31*$J$9)+E31</f>
        <v>0</v>
      </c>
      <c r="J31" s="31" t="n">
        <f aca="false">(F31*$J$9)+F31</f>
        <v>0</v>
      </c>
      <c r="K31" s="31" t="n">
        <f aca="false">ROUND(G31*$J$9,2)+G31</f>
        <v>0</v>
      </c>
      <c r="L31" s="31" t="n">
        <f aca="false">ROUND(K31*D31,2)</f>
        <v>0</v>
      </c>
      <c r="M31" s="39" t="n">
        <v>0</v>
      </c>
      <c r="O31" s="25"/>
      <c r="P31" s="14"/>
      <c r="Q31" s="14"/>
      <c r="R31" s="14"/>
      <c r="S31" s="14"/>
      <c r="T31" s="14"/>
    </row>
    <row collapsed="false" customFormat="false" customHeight="false" hidden="false" ht="46.25" outlineLevel="0" r="32">
      <c r="A32" s="26" t="n">
        <v>15</v>
      </c>
      <c r="B32" s="40" t="s">
        <v>36</v>
      </c>
      <c r="C32" s="41" t="s">
        <v>17</v>
      </c>
      <c r="D32" s="53" t="n">
        <v>52</v>
      </c>
      <c r="E32" s="36" t="n">
        <f aca="false">G32*0.35</f>
        <v>0</v>
      </c>
      <c r="F32" s="31" t="n">
        <f aca="false">G32*0.65</f>
        <v>0</v>
      </c>
      <c r="H32" s="52" t="n">
        <f aca="false">G32*D32</f>
        <v>0</v>
      </c>
      <c r="I32" s="36" t="n">
        <f aca="false">(E32*$J$9)+E32</f>
        <v>0</v>
      </c>
      <c r="J32" s="31" t="n">
        <f aca="false">(F32*$J$9)+F32</f>
        <v>0</v>
      </c>
      <c r="K32" s="31" t="n">
        <f aca="false">ROUND(G32*$J$9,2)+G32</f>
        <v>0</v>
      </c>
      <c r="L32" s="31" t="n">
        <f aca="false">ROUND(K32*D32,2)</f>
        <v>0</v>
      </c>
      <c r="M32" s="39" t="n">
        <v>0</v>
      </c>
      <c r="O32" s="25"/>
      <c r="P32" s="14"/>
      <c r="Q32" s="14"/>
      <c r="R32" s="14"/>
      <c r="S32" s="14"/>
      <c r="T32" s="14"/>
    </row>
    <row collapsed="false" customFormat="false" customHeight="false" hidden="false" ht="24.85" outlineLevel="0" r="33">
      <c r="A33" s="26" t="n">
        <v>16</v>
      </c>
      <c r="B33" s="40" t="s">
        <v>37</v>
      </c>
      <c r="C33" s="41" t="s">
        <v>17</v>
      </c>
      <c r="D33" s="53" t="n">
        <v>52</v>
      </c>
      <c r="E33" s="36" t="n">
        <f aca="false">G33*0.35</f>
        <v>0</v>
      </c>
      <c r="F33" s="31" t="n">
        <f aca="false">G33*0.65</f>
        <v>0</v>
      </c>
      <c r="H33" s="52" t="n">
        <f aca="false">G33*D33</f>
        <v>0</v>
      </c>
      <c r="I33" s="36" t="n">
        <f aca="false">(E33*$J$9)+E33</f>
        <v>0</v>
      </c>
      <c r="J33" s="31" t="n">
        <f aca="false">(F33*$J$9)+F33</f>
        <v>0</v>
      </c>
      <c r="K33" s="31" t="n">
        <f aca="false">ROUND(G33*$J$9,2)+G33</f>
        <v>0</v>
      </c>
      <c r="L33" s="31" t="n">
        <f aca="false">ROUND(K33*D33,2)</f>
        <v>0</v>
      </c>
      <c r="M33" s="39" t="n">
        <v>0</v>
      </c>
      <c r="O33" s="25"/>
      <c r="P33" s="14"/>
      <c r="Q33" s="14"/>
      <c r="R33" s="14"/>
      <c r="S33" s="14"/>
      <c r="T33" s="14"/>
    </row>
    <row collapsed="false" customFormat="false" customHeight="false" hidden="false" ht="24.85" outlineLevel="0" r="34">
      <c r="A34" s="26" t="n">
        <v>17</v>
      </c>
      <c r="B34" s="40" t="s">
        <v>38</v>
      </c>
      <c r="C34" s="41" t="s">
        <v>39</v>
      </c>
      <c r="D34" s="53" t="n">
        <v>208</v>
      </c>
      <c r="E34" s="43" t="n">
        <f aca="false">G34*0.35</f>
        <v>0</v>
      </c>
      <c r="F34" s="44" t="n">
        <f aca="false">G34*0.65</f>
        <v>0</v>
      </c>
      <c r="H34" s="54" t="n">
        <f aca="false">G34*D34</f>
        <v>0</v>
      </c>
      <c r="I34" s="43" t="n">
        <f aca="false">(E34*$J$9)+E34</f>
        <v>0</v>
      </c>
      <c r="J34" s="44" t="n">
        <f aca="false">(F34*$J$9)+F34</f>
        <v>0</v>
      </c>
      <c r="K34" s="31" t="n">
        <f aca="false">ROUND(G34*$J$9,2)+G34</f>
        <v>0</v>
      </c>
      <c r="L34" s="31" t="n">
        <f aca="false">ROUND(K34*D34,2)</f>
        <v>0</v>
      </c>
      <c r="M34" s="45" t="n">
        <v>0</v>
      </c>
      <c r="O34" s="25"/>
      <c r="P34" s="14"/>
      <c r="Q34" s="14"/>
      <c r="R34" s="14"/>
      <c r="S34" s="14"/>
      <c r="T34" s="14"/>
    </row>
    <row collapsed="false" customFormat="false" customHeight="false" hidden="false" ht="26.25" outlineLevel="0" r="35">
      <c r="A35" s="15" t="s">
        <v>40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O35" s="47"/>
      <c r="P35" s="14"/>
      <c r="Q35" s="14"/>
      <c r="R35" s="14"/>
      <c r="S35" s="14"/>
      <c r="T35" s="14"/>
    </row>
    <row collapsed="false" customFormat="false" customHeight="false" hidden="false" ht="46.25" outlineLevel="0" r="36">
      <c r="A36" s="55" t="n">
        <v>18</v>
      </c>
      <c r="B36" s="56" t="s">
        <v>41</v>
      </c>
      <c r="C36" s="55" t="s">
        <v>20</v>
      </c>
      <c r="D36" s="57" t="n">
        <v>36</v>
      </c>
      <c r="E36" s="29" t="n">
        <f aca="false">G36*0.35</f>
        <v>0</v>
      </c>
      <c r="F36" s="30" t="n">
        <f aca="false">G36*0.65</f>
        <v>0</v>
      </c>
      <c r="H36" s="49" t="n">
        <f aca="false">G36*D36</f>
        <v>0</v>
      </c>
      <c r="I36" s="29" t="n">
        <f aca="false">(E36*$J$9)+E36</f>
        <v>0</v>
      </c>
      <c r="J36" s="30" t="n">
        <f aca="false">(F36*$J$9)+F36</f>
        <v>0</v>
      </c>
      <c r="K36" s="23" t="n">
        <f aca="false">ROUND(G36*$J$9,2)+G36</f>
        <v>0</v>
      </c>
      <c r="L36" s="22" t="n">
        <f aca="false">ROUND(K36*D36,2)</f>
        <v>0</v>
      </c>
      <c r="M36" s="58" t="n">
        <v>0</v>
      </c>
      <c r="O36" s="25"/>
      <c r="P36" s="14"/>
      <c r="Q36" s="14"/>
      <c r="R36" s="14"/>
      <c r="S36" s="14"/>
      <c r="T36" s="14"/>
    </row>
    <row collapsed="false" customFormat="false" customHeight="false" hidden="false" ht="24.85" outlineLevel="0" r="37">
      <c r="A37" s="59"/>
      <c r="B37" s="60" t="s">
        <v>42</v>
      </c>
      <c r="C37" s="61"/>
      <c r="D37" s="61"/>
      <c r="E37" s="61"/>
      <c r="F37" s="61"/>
      <c r="G37" s="61"/>
      <c r="H37" s="62" t="n">
        <f aca="false">SUM(H15:H36)</f>
        <v>0</v>
      </c>
      <c r="I37" s="61"/>
      <c r="J37" s="61"/>
      <c r="K37" s="61"/>
      <c r="L37" s="63" t="n">
        <f aca="false">SUM(L15:L36)</f>
        <v>0</v>
      </c>
      <c r="M37" s="64" t="n">
        <v>0</v>
      </c>
      <c r="O37" s="65"/>
      <c r="P37" s="14"/>
      <c r="Q37" s="14"/>
      <c r="R37" s="14"/>
      <c r="S37" s="14"/>
      <c r="T37" s="14"/>
    </row>
    <row collapsed="false" customFormat="false" customHeight="true" hidden="false" ht="25.5" outlineLevel="0" r="38"/>
    <row collapsed="false" customFormat="false" customHeight="true" hidden="false" ht="25.5" outlineLevel="0" r="39"/>
    <row collapsed="false" customFormat="false" customHeight="true" hidden="false" ht="25.5" outlineLevel="0" r="40"/>
    <row collapsed="false" customFormat="false" customHeight="false" hidden="false" ht="27.25" outlineLevel="0" r="41"/>
    <row collapsed="false" customFormat="false" customHeight="false" hidden="false" ht="27.25" outlineLevel="0" r="42"/>
    <row collapsed="false" customFormat="false" customHeight="false" hidden="false" ht="29.65" outlineLevel="0" r="43"/>
    <row collapsed="false" customFormat="false" customHeight="true" hidden="false" ht="33.75" outlineLevel="0" r="44"/>
    <row collapsed="false" customFormat="false" customHeight="false" hidden="false" ht="27.25" outlineLevel="0" r="45"/>
    <row collapsed="false" customFormat="false" customHeight="false" hidden="false" ht="31.5" outlineLevel="0" r="46"/>
    <row collapsed="false" customFormat="false" customHeight="false" hidden="false" ht="14.05" outlineLevel="0" r="47"/>
    <row collapsed="false" customFormat="false" customHeight="true" hidden="false" ht="18" outlineLevel="0" r="48"/>
    <row collapsed="false" customFormat="false" customHeight="false" hidden="false" ht="22.5" outlineLevel="0" r="49"/>
    <row collapsed="false" customFormat="false" customHeight="false" hidden="false" ht="12.85" outlineLevel="0" r="1048570"/>
    <row collapsed="false" customFormat="false" customHeight="false" hidden="false" ht="12.85" outlineLevel="0" r="1048571"/>
    <row collapsed="false" customFormat="false" customHeight="false" hidden="false" ht="12.85" outlineLevel="0" r="1048572"/>
    <row collapsed="false" customFormat="false" customHeight="false" hidden="false" ht="12.85" outlineLevel="0" r="1048573"/>
    <row collapsed="false" customFormat="false" customHeight="false" hidden="false" ht="12.85" outlineLevel="0" r="1048574"/>
    <row collapsed="false" customFormat="false" customHeight="false" hidden="false" ht="12.85" outlineLevel="0" r="1048575"/>
    <row collapsed="false" customFormat="false" customHeight="false" hidden="false" ht="12.85" outlineLevel="0" r="1048576"/>
  </sheetData>
  <mergeCells count="21">
    <mergeCell ref="A5:M7"/>
    <mergeCell ref="A8:M8"/>
    <mergeCell ref="A9:H9"/>
    <mergeCell ref="A10:M10"/>
    <mergeCell ref="A11:M11"/>
    <mergeCell ref="A12:A13"/>
    <mergeCell ref="B12:B13"/>
    <mergeCell ref="C12:C13"/>
    <mergeCell ref="D12:D13"/>
    <mergeCell ref="E12:G12"/>
    <mergeCell ref="H12:H13"/>
    <mergeCell ref="I12:K12"/>
    <mergeCell ref="L12:L13"/>
    <mergeCell ref="M12:M13"/>
    <mergeCell ref="A14:M14"/>
    <mergeCell ref="A16:M16"/>
    <mergeCell ref="A25:M25"/>
    <mergeCell ref="A27:M27"/>
    <mergeCell ref="A35:M35"/>
    <mergeCell ref="C37:G37"/>
    <mergeCell ref="I37:K3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7"/>
  <sheetViews>
    <sheetView colorId="64" defaultGridColor="true" rightToLeft="false" showFormulas="false" showGridLines="true" showOutlineSymbols="true" showRowColHeaders="true" showZeros="true" tabSelected="true" topLeftCell="A7" view="normal" windowProtection="false" workbookViewId="0" zoomScale="100" zoomScaleNormal="100" zoomScalePageLayoutView="100">
      <selection activeCell="B28" activeCellId="0" pane="topLeft" sqref="B28"/>
    </sheetView>
  </sheetViews>
  <sheetFormatPr defaultRowHeight="12.85"/>
  <cols>
    <col collapsed="false" hidden="false" max="1" min="1" style="0" width="8.70918367346939"/>
    <col collapsed="false" hidden="false" max="2" min="2" style="0" width="45.7091836734694"/>
    <col collapsed="false" hidden="false" max="4" min="3" style="0" width="12.7091836734694"/>
    <col collapsed="false" hidden="false" max="5" min="5" style="0" width="8.70918367346939"/>
    <col collapsed="false" hidden="false" max="6" min="6" style="0" width="12.7091836734694"/>
    <col collapsed="false" hidden="false" max="7" min="7" style="0" width="8.70918367346939"/>
    <col collapsed="false" hidden="false" max="8" min="8" style="0" width="12.7091836734694"/>
    <col collapsed="false" hidden="false" max="9" min="9" style="0" width="8.70918367346939"/>
    <col collapsed="false" hidden="false" max="10" min="10" style="0" width="10.9948979591837"/>
    <col collapsed="false" hidden="false" max="11" min="11" style="0" width="7.71428571428571"/>
    <col collapsed="false" hidden="false" max="1025" min="12" style="0" width="8.72959183673469"/>
  </cols>
  <sheetData>
    <row collapsed="false" customFormat="false" customHeight="true" hidden="false" ht="48.75" outlineLevel="0" r="1">
      <c r="A1" s="66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collapsed="false" customFormat="false" customHeight="true" hidden="false" ht="16.5" outlineLevel="0" r="2">
      <c r="A2" s="67" t="s">
        <v>44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collapsed="false" customFormat="false" customHeight="true" hidden="false" ht="16.5" outlineLevel="0" r="3">
      <c r="A3" s="68" t="s">
        <v>4</v>
      </c>
      <c r="B3" s="68" t="s">
        <v>45</v>
      </c>
      <c r="C3" s="69" t="s">
        <v>46</v>
      </c>
      <c r="D3" s="68" t="s">
        <v>47</v>
      </c>
      <c r="E3" s="68"/>
      <c r="F3" s="68"/>
      <c r="G3" s="68"/>
      <c r="H3" s="68"/>
      <c r="I3" s="68"/>
      <c r="J3" s="68" t="s">
        <v>9</v>
      </c>
      <c r="K3" s="68"/>
    </row>
    <row collapsed="false" customFormat="false" customHeight="true" hidden="false" ht="16.5" outlineLevel="0" r="4">
      <c r="A4" s="68"/>
      <c r="B4" s="68"/>
      <c r="C4" s="69"/>
      <c r="D4" s="70" t="s">
        <v>48</v>
      </c>
      <c r="E4" s="70"/>
      <c r="F4" s="70" t="s">
        <v>49</v>
      </c>
      <c r="G4" s="70"/>
      <c r="H4" s="70" t="s">
        <v>50</v>
      </c>
      <c r="I4" s="70"/>
      <c r="J4" s="68"/>
      <c r="K4" s="68"/>
    </row>
    <row collapsed="false" customFormat="false" customHeight="true" hidden="false" ht="16.5" outlineLevel="0" r="5">
      <c r="A5" s="68"/>
      <c r="B5" s="68"/>
      <c r="C5" s="69"/>
      <c r="D5" s="71" t="s">
        <v>51</v>
      </c>
      <c r="E5" s="72" t="s">
        <v>11</v>
      </c>
      <c r="F5" s="71" t="s">
        <v>51</v>
      </c>
      <c r="G5" s="72" t="s">
        <v>11</v>
      </c>
      <c r="H5" s="71" t="s">
        <v>51</v>
      </c>
      <c r="I5" s="72" t="s">
        <v>11</v>
      </c>
      <c r="J5" s="73" t="s">
        <v>51</v>
      </c>
      <c r="K5" s="74" t="s">
        <v>11</v>
      </c>
    </row>
    <row collapsed="false" customFormat="false" customHeight="true" hidden="false" ht="16.5" outlineLevel="0" r="6">
      <c r="A6" s="75" t="s">
        <v>52</v>
      </c>
      <c r="B6" s="76" t="s">
        <v>53</v>
      </c>
      <c r="C6" s="77" t="n">
        <f aca="false">Orçamento!L17+Orçamento!L18+Orçamento!L19+Orçamento!L20+Orçamento!L21+Orçamento!L22+Orçamento!L23+Orçamento!L24+Orçamento!L26+Orçamento!L15</f>
        <v>0</v>
      </c>
      <c r="D6" s="78" t="n">
        <f aca="false">C6*E6</f>
        <v>0</v>
      </c>
      <c r="E6" s="79" t="n">
        <v>0</v>
      </c>
      <c r="F6" s="78" t="n">
        <f aca="false">C6*G6</f>
        <v>0</v>
      </c>
      <c r="G6" s="79" t="n">
        <v>0</v>
      </c>
      <c r="H6" s="78" t="n">
        <f aca="false">C6*I6</f>
        <v>0</v>
      </c>
      <c r="I6" s="79" t="n">
        <v>0</v>
      </c>
      <c r="J6" s="78" t="n">
        <f aca="false">D6+F6+H6</f>
        <v>0</v>
      </c>
      <c r="K6" s="79" t="n">
        <v>0</v>
      </c>
    </row>
    <row collapsed="false" customFormat="false" customHeight="true" hidden="false" ht="16.5" outlineLevel="0" r="7">
      <c r="A7" s="75"/>
      <c r="B7" s="76"/>
      <c r="C7" s="77"/>
      <c r="D7" s="80"/>
      <c r="F7" s="80"/>
      <c r="G7" s="81"/>
      <c r="H7" s="80"/>
      <c r="I7" s="82"/>
      <c r="J7" s="80"/>
      <c r="K7" s="82"/>
    </row>
    <row collapsed="false" customFormat="false" customHeight="true" hidden="false" ht="16.5" outlineLevel="0" r="8">
      <c r="A8" s="83" t="s">
        <v>54</v>
      </c>
      <c r="B8" s="84" t="s">
        <v>55</v>
      </c>
      <c r="C8" s="85" t="n">
        <f aca="false">Orçamento!L28+Orçamento!L29</f>
        <v>0</v>
      </c>
      <c r="D8" s="86" t="n">
        <f aca="false">C8*E8</f>
        <v>0</v>
      </c>
      <c r="E8" s="87" t="n">
        <v>0</v>
      </c>
      <c r="F8" s="86" t="n">
        <f aca="false">C8*G8</f>
        <v>0</v>
      </c>
      <c r="G8" s="87" t="n">
        <v>0</v>
      </c>
      <c r="H8" s="86" t="n">
        <f aca="false">C8*I8</f>
        <v>0</v>
      </c>
      <c r="I8" s="87" t="n">
        <v>0</v>
      </c>
      <c r="J8" s="86" t="n">
        <f aca="false">D8+F8+H8</f>
        <v>0</v>
      </c>
      <c r="K8" s="87" t="n">
        <v>0</v>
      </c>
    </row>
    <row collapsed="false" customFormat="false" customHeight="true" hidden="false" ht="16.5" outlineLevel="0" r="9">
      <c r="A9" s="83"/>
      <c r="B9" s="84"/>
      <c r="C9" s="85"/>
      <c r="D9" s="80"/>
      <c r="F9" s="80"/>
      <c r="G9" s="81"/>
      <c r="H9" s="80"/>
      <c r="I9" s="82"/>
      <c r="J9" s="80"/>
      <c r="K9" s="82"/>
    </row>
    <row collapsed="false" customFormat="false" customHeight="true" hidden="false" ht="16.5" outlineLevel="0" r="10">
      <c r="A10" s="83" t="s">
        <v>56</v>
      </c>
      <c r="B10" s="84" t="s">
        <v>57</v>
      </c>
      <c r="C10" s="85" t="n">
        <f aca="false">Orçamento!$L$30</f>
        <v>0</v>
      </c>
      <c r="D10" s="88" t="n">
        <f aca="false">C10*E10</f>
        <v>0</v>
      </c>
      <c r="E10" s="87" t="n">
        <v>0</v>
      </c>
      <c r="F10" s="86" t="n">
        <f aca="false">C10*G10</f>
        <v>0</v>
      </c>
      <c r="G10" s="87" t="n">
        <v>0</v>
      </c>
      <c r="H10" s="86" t="n">
        <f aca="false">C10*I10</f>
        <v>0</v>
      </c>
      <c r="I10" s="87" t="n">
        <v>0</v>
      </c>
      <c r="J10" s="86" t="n">
        <f aca="false">D10+F10+H10</f>
        <v>0</v>
      </c>
      <c r="K10" s="87" t="n">
        <v>0</v>
      </c>
    </row>
    <row collapsed="false" customFormat="false" customHeight="true" hidden="false" ht="16.5" outlineLevel="0" r="11">
      <c r="A11" s="83"/>
      <c r="B11" s="84"/>
      <c r="C11" s="85"/>
      <c r="D11" s="80"/>
      <c r="E11" s="81"/>
      <c r="F11" s="80"/>
      <c r="G11" s="81"/>
      <c r="H11" s="80"/>
      <c r="I11" s="82"/>
      <c r="J11" s="80"/>
      <c r="K11" s="82"/>
    </row>
    <row collapsed="false" customFormat="false" customHeight="true" hidden="false" ht="16.5" outlineLevel="0" r="12">
      <c r="A12" s="83" t="s">
        <v>58</v>
      </c>
      <c r="B12" s="84" t="s">
        <v>59</v>
      </c>
      <c r="C12" s="85" t="n">
        <f aca="false">Orçamento!L34</f>
        <v>0</v>
      </c>
      <c r="D12" s="86" t="n">
        <f aca="false">C12*E12</f>
        <v>0</v>
      </c>
      <c r="E12" s="89" t="n">
        <v>0</v>
      </c>
      <c r="F12" s="86" t="n">
        <f aca="false">C12*G12</f>
        <v>0</v>
      </c>
      <c r="G12" s="89" t="n">
        <v>0</v>
      </c>
      <c r="H12" s="86" t="n">
        <f aca="false">C12*I12</f>
        <v>0</v>
      </c>
      <c r="I12" s="89" t="n">
        <v>0</v>
      </c>
      <c r="J12" s="86" t="n">
        <f aca="false">F12+H12+D12</f>
        <v>0</v>
      </c>
      <c r="K12" s="90" t="n">
        <v>0</v>
      </c>
    </row>
    <row collapsed="false" customFormat="false" customHeight="true" hidden="false" ht="16.5" outlineLevel="0" r="13">
      <c r="A13" s="83"/>
      <c r="B13" s="84"/>
      <c r="C13" s="85"/>
      <c r="D13" s="80"/>
      <c r="E13" s="81"/>
      <c r="F13" s="80"/>
      <c r="G13" s="81"/>
      <c r="H13" s="80"/>
      <c r="I13" s="82"/>
      <c r="J13" s="80"/>
      <c r="K13" s="82"/>
    </row>
    <row collapsed="false" customFormat="false" customHeight="true" hidden="false" ht="16.5" outlineLevel="0" r="14">
      <c r="A14" s="83" t="s">
        <v>60</v>
      </c>
      <c r="B14" s="84" t="s">
        <v>35</v>
      </c>
      <c r="C14" s="85" t="n">
        <f aca="false">Orçamento!L31</f>
        <v>0</v>
      </c>
      <c r="D14" s="86" t="n">
        <f aca="false">C14*E14</f>
        <v>0</v>
      </c>
      <c r="E14" s="90" t="n">
        <v>0</v>
      </c>
      <c r="F14" s="86" t="n">
        <f aca="false">C14*G14</f>
        <v>0</v>
      </c>
      <c r="G14" s="89" t="n">
        <v>0</v>
      </c>
      <c r="H14" s="86" t="n">
        <f aca="false">C14*I14</f>
        <v>0</v>
      </c>
      <c r="I14" s="89" t="n">
        <v>0</v>
      </c>
      <c r="J14" s="86" t="n">
        <f aca="false">F14+H14+D14</f>
        <v>0</v>
      </c>
      <c r="K14" s="90" t="n">
        <v>0</v>
      </c>
    </row>
    <row collapsed="false" customFormat="false" customHeight="true" hidden="false" ht="16.5" outlineLevel="0" r="15">
      <c r="A15" s="83"/>
      <c r="B15" s="84"/>
      <c r="C15" s="85"/>
      <c r="D15" s="80"/>
      <c r="E15" s="81"/>
      <c r="F15" s="80"/>
      <c r="G15" s="81"/>
      <c r="H15" s="80"/>
      <c r="I15" s="82"/>
      <c r="J15" s="80"/>
      <c r="K15" s="82"/>
    </row>
    <row collapsed="false" customFormat="false" customHeight="true" hidden="false" ht="16.5" outlineLevel="0" r="16">
      <c r="A16" s="83" t="s">
        <v>61</v>
      </c>
      <c r="B16" s="84" t="s">
        <v>62</v>
      </c>
      <c r="C16" s="85" t="n">
        <f aca="false">Orçamento!L36</f>
        <v>0</v>
      </c>
      <c r="D16" s="86" t="n">
        <f aca="false">C16*E16</f>
        <v>0</v>
      </c>
      <c r="E16" s="87" t="n">
        <v>0</v>
      </c>
      <c r="F16" s="86" t="n">
        <f aca="false">C16*G16</f>
        <v>0</v>
      </c>
      <c r="G16" s="87" t="n">
        <v>0</v>
      </c>
      <c r="H16" s="86" t="n">
        <f aca="false">C16*I16</f>
        <v>0</v>
      </c>
      <c r="I16" s="87" t="n">
        <v>0</v>
      </c>
      <c r="J16" s="86" t="n">
        <f aca="false">D16+F16+H16</f>
        <v>0</v>
      </c>
      <c r="K16" s="87" t="n">
        <v>0</v>
      </c>
    </row>
    <row collapsed="false" customFormat="false" customHeight="true" hidden="false" ht="16.5" outlineLevel="0" r="17">
      <c r="A17" s="83"/>
      <c r="B17" s="84"/>
      <c r="C17" s="85"/>
      <c r="D17" s="80"/>
      <c r="E17" s="81"/>
      <c r="F17" s="80"/>
      <c r="G17" s="81"/>
      <c r="H17" s="80"/>
      <c r="I17" s="82"/>
      <c r="J17" s="80"/>
      <c r="K17" s="82"/>
    </row>
    <row collapsed="false" customFormat="false" customHeight="true" hidden="false" ht="16.5" outlineLevel="0" r="18">
      <c r="A18" s="83" t="s">
        <v>63</v>
      </c>
      <c r="B18" s="84" t="s">
        <v>64</v>
      </c>
      <c r="C18" s="85" t="n">
        <f aca="false">Orçamento!L32</f>
        <v>0</v>
      </c>
      <c r="D18" s="86" t="n">
        <f aca="false">C18*E18</f>
        <v>0</v>
      </c>
      <c r="E18" s="87" t="n">
        <v>0</v>
      </c>
      <c r="F18" s="86" t="n">
        <f aca="false">C18*G18</f>
        <v>0</v>
      </c>
      <c r="G18" s="87" t="n">
        <v>0</v>
      </c>
      <c r="H18" s="86" t="n">
        <f aca="false">C18*I18</f>
        <v>0</v>
      </c>
      <c r="I18" s="87" t="n">
        <v>0</v>
      </c>
      <c r="J18" s="86" t="n">
        <f aca="false">D18+F18+H18</f>
        <v>0</v>
      </c>
      <c r="K18" s="87" t="n">
        <v>0</v>
      </c>
    </row>
    <row collapsed="false" customFormat="false" customHeight="true" hidden="false" ht="16.5" outlineLevel="0" r="19">
      <c r="A19" s="83"/>
      <c r="B19" s="84"/>
      <c r="C19" s="85"/>
      <c r="D19" s="80"/>
      <c r="E19" s="81"/>
      <c r="F19" s="80"/>
      <c r="G19" s="81"/>
      <c r="H19" s="80"/>
      <c r="I19" s="82"/>
      <c r="J19" s="80"/>
      <c r="K19" s="82"/>
    </row>
    <row collapsed="false" customFormat="false" customHeight="true" hidden="false" ht="16.5" outlineLevel="0" r="20">
      <c r="A20" s="91" t="s">
        <v>65</v>
      </c>
      <c r="B20" s="92" t="s">
        <v>66</v>
      </c>
      <c r="C20" s="93" t="n">
        <f aca="false">Orçamento!L33</f>
        <v>0</v>
      </c>
      <c r="D20" s="94" t="n">
        <f aca="false">C20*E20</f>
        <v>0</v>
      </c>
      <c r="E20" s="95" t="n">
        <v>0</v>
      </c>
      <c r="F20" s="94" t="n">
        <f aca="false">C20*G20</f>
        <v>0</v>
      </c>
      <c r="G20" s="95" t="n">
        <v>0</v>
      </c>
      <c r="H20" s="94" t="n">
        <f aca="false">C20*I20</f>
        <v>0</v>
      </c>
      <c r="I20" s="95" t="n">
        <v>0</v>
      </c>
      <c r="J20" s="94" t="n">
        <f aca="false">D20+F20+H20</f>
        <v>0</v>
      </c>
      <c r="K20" s="95" t="n">
        <v>0</v>
      </c>
    </row>
    <row collapsed="false" customFormat="false" customHeight="true" hidden="false" ht="16.5" outlineLevel="0" r="21">
      <c r="A21" s="91"/>
      <c r="B21" s="92"/>
      <c r="C21" s="93"/>
      <c r="D21" s="96"/>
      <c r="E21" s="97"/>
      <c r="F21" s="96"/>
      <c r="G21" s="97"/>
      <c r="H21" s="96"/>
      <c r="I21" s="98"/>
      <c r="J21" s="96"/>
      <c r="K21" s="98"/>
    </row>
    <row collapsed="false" customFormat="false" customHeight="true" hidden="false" ht="16.5" outlineLevel="0" r="22">
      <c r="A22" s="99"/>
      <c r="B22" s="100" t="s">
        <v>67</v>
      </c>
      <c r="C22" s="100"/>
      <c r="D22" s="78" t="n">
        <f aca="false">SUM(D6:D21)</f>
        <v>0</v>
      </c>
      <c r="E22" s="101" t="n">
        <v>0</v>
      </c>
      <c r="F22" s="78" t="n">
        <f aca="false">SUM(F6:F21)</f>
        <v>0</v>
      </c>
      <c r="G22" s="79" t="n">
        <v>0</v>
      </c>
      <c r="H22" s="78" t="n">
        <f aca="false">SUM(H6:H21)</f>
        <v>0</v>
      </c>
      <c r="I22" s="79" t="n">
        <v>0</v>
      </c>
      <c r="J22" s="102" t="n">
        <f aca="false">SUM(J6:J21)</f>
        <v>0</v>
      </c>
      <c r="K22" s="103" t="n">
        <v>0</v>
      </c>
    </row>
    <row collapsed="false" customFormat="false" customHeight="true" hidden="false" ht="16.5" outlineLevel="0" r="23">
      <c r="A23" s="99"/>
      <c r="B23" s="104" t="s">
        <v>68</v>
      </c>
      <c r="C23" s="104"/>
      <c r="D23" s="105" t="n">
        <f aca="false">D22</f>
        <v>0</v>
      </c>
      <c r="E23" s="106"/>
      <c r="F23" s="105" t="n">
        <f aca="false">D23+F22</f>
        <v>0</v>
      </c>
      <c r="G23" s="106"/>
      <c r="H23" s="105" t="n">
        <f aca="false">F23+H22</f>
        <v>0</v>
      </c>
      <c r="I23" s="107"/>
      <c r="J23" s="108"/>
      <c r="K23" s="107"/>
    </row>
    <row collapsed="false" customFormat="false" customHeight="false" hidden="false" ht="15" outlineLevel="0" r="24"/>
    <row collapsed="false" customFormat="false" customHeight="false" hidden="false" ht="14.05" outlineLevel="0" r="25"/>
    <row collapsed="false" customFormat="false" customHeight="true" hidden="false" ht="23.25" outlineLevel="0" r="26"/>
    <row collapsed="false" customFormat="false" customHeight="false" hidden="false" ht="14.05" outlineLevel="0" r="27"/>
    <row collapsed="false" customFormat="false" customHeight="false" hidden="false" ht="14.05" outlineLevel="0" r="28"/>
    <row collapsed="false" customFormat="false" customHeight="false" hidden="false" ht="14.05" outlineLevel="0" r="29"/>
    <row collapsed="false" customFormat="false" customHeight="false" hidden="false" ht="14.05" outlineLevel="0" r="30"/>
    <row collapsed="false" customFormat="false" customHeight="false" hidden="false" ht="14.05" outlineLevel="0" r="31"/>
  </sheetData>
  <mergeCells count="37">
    <mergeCell ref="A1:K1"/>
    <mergeCell ref="A2:K2"/>
    <mergeCell ref="A3:A5"/>
    <mergeCell ref="B3:B5"/>
    <mergeCell ref="C3:C5"/>
    <mergeCell ref="D3:I3"/>
    <mergeCell ref="J3:K4"/>
    <mergeCell ref="D4:E4"/>
    <mergeCell ref="F4:G4"/>
    <mergeCell ref="H4:I4"/>
    <mergeCell ref="A6:A7"/>
    <mergeCell ref="B6:B7"/>
    <mergeCell ref="C6:C7"/>
    <mergeCell ref="A8:A9"/>
    <mergeCell ref="B8:B9"/>
    <mergeCell ref="C8:C9"/>
    <mergeCell ref="A10:A11"/>
    <mergeCell ref="B10:B11"/>
    <mergeCell ref="C10:C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C22"/>
    <mergeCell ref="B23:C23"/>
  </mergeCells>
  <printOptions headings="false" gridLines="false" gridLinesSet="true" horizontalCentered="false" verticalCentered="false"/>
  <pageMargins left="0.9" right="1.27986111111111" top="1.15" bottom="1.12986111111111" header="0.511805555555555" footer="0.511805555555555"/>
  <pageSetup blackAndWhite="false" cellComments="none" copies="1" draft="false" firstPageNumber="0" fitToHeight="0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LibreOffice/4.1.2.2$Windows_x86 LibreOffice_project/281b75f427729060b6446ddb3777b32f957a8fb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2016-06-30T11:47:08Z</dcterms:created>
  <dc:creator>Carolina</dc:creator>
  <cp:lastModifiedBy>Usuario</cp:lastModifiedBy>
  <cp:lastPrinted>2017-03-03T16:19:23Z</cp:lastPrinted>
  <dcterms:modified xsi:type="dcterms:W3CDTF">2017-03-08T13:00:40Z</dcterms:modified>
  <cp:revision>0</cp:revision>
</cp:coreProperties>
</file>